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udit 1" sheetId="1" r:id="rId1"/>
    <sheet name="Audit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<sst xmlns="http://schemas.openxmlformats.org/spreadsheetml/2006/main" count="116" uniqueCount="61">
  <si>
    <t>Total Number of Bags of Garbage</t>
  </si>
  <si>
    <t>Total Number of Bins of Recycling</t>
  </si>
  <si>
    <t>Total Weight of recyclables found in garbage</t>
  </si>
  <si>
    <t>Middle Yard (1)</t>
  </si>
  <si>
    <t>Middle Yard (2)</t>
  </si>
  <si>
    <t>Middle Yard (3)</t>
  </si>
  <si>
    <t>K Yard</t>
  </si>
  <si>
    <t>Office/Development</t>
  </si>
  <si>
    <t>Staff/Copy</t>
  </si>
  <si>
    <t>Bathrooms</t>
  </si>
  <si>
    <t>Music</t>
  </si>
  <si>
    <t>Library</t>
  </si>
  <si>
    <t>Science</t>
  </si>
  <si>
    <t>Art Room</t>
  </si>
  <si>
    <t>KYJ</t>
  </si>
  <si>
    <t>KRJ</t>
  </si>
  <si>
    <t>1AA</t>
  </si>
  <si>
    <t>1SC</t>
  </si>
  <si>
    <t>2TM</t>
  </si>
  <si>
    <t>2CB</t>
  </si>
  <si>
    <t>Auditorium</t>
  </si>
  <si>
    <t>Garbage</t>
  </si>
  <si>
    <t>Recycling</t>
  </si>
  <si>
    <t>too light to weigh</t>
  </si>
  <si>
    <t>3HR &amp; 3AM</t>
  </si>
  <si>
    <t>4MK &amp; 4LL</t>
  </si>
  <si>
    <t xml:space="preserve">Total weight </t>
  </si>
  <si>
    <t>Location</t>
  </si>
  <si>
    <t>(Weight in Pounds)</t>
  </si>
  <si>
    <t>Total Weight of Garbage (pounds)</t>
  </si>
  <si>
    <t>Total Weight of Recycling (pounds)</t>
  </si>
  <si>
    <t>Recyclables currently thrown out</t>
  </si>
  <si>
    <t>Tons</t>
  </si>
  <si>
    <t>Note sure if recycling was not measured or there was none</t>
  </si>
  <si>
    <t>Pounds</t>
  </si>
  <si>
    <t xml:space="preserve">Garbage </t>
  </si>
  <si>
    <t xml:space="preserve">Recycling           </t>
  </si>
  <si>
    <t>(Sum of Subtotals 1 + 2 + 3)</t>
  </si>
  <si>
    <t>Mostly food waste, drink containers from lunch and snacks</t>
  </si>
  <si>
    <t>Mostly paper recycling</t>
  </si>
  <si>
    <t>Mostly paper recycling, food waste from Staff Lounge, paper towels from Bathrooms</t>
  </si>
  <si>
    <t>RESULTS FROM 4TH GRADES' GARBAGE AUDIT OF TAPSCOTT CAMPUS</t>
  </si>
  <si>
    <t>Data Collected on Friday, December 10, 2004</t>
  </si>
  <si>
    <t xml:space="preserve">  Subtotal 1: Lunch, snack</t>
  </si>
  <si>
    <t xml:space="preserve">  Subtotal 2: Non-classroom</t>
  </si>
  <si>
    <t xml:space="preserve">  Subtotal 3: Classrooms</t>
  </si>
  <si>
    <t>TABLE 1: Audit of Garbage and Recycling at Prospect Sierra</t>
  </si>
  <si>
    <t>TABLE 2: Total Results</t>
  </si>
  <si>
    <t>TABLE 3: Estimates of Total Waste Generated</t>
  </si>
  <si>
    <t>(Note: these estimates assume that all days would be like the day we audited)</t>
  </si>
  <si>
    <t>Estimate of weight of 1 week of waste (5 days)</t>
  </si>
  <si>
    <t>Estimate of 1 month of waste (20 days)</t>
  </si>
  <si>
    <t>Estimate of 1 school-year of waste (180 days)</t>
  </si>
  <si>
    <t>Estimate of 1 school-year of waste on both campuses</t>
  </si>
  <si>
    <t>Estimate of 1 day of waste at Tapscott</t>
  </si>
  <si>
    <t xml:space="preserve"> </t>
  </si>
  <si>
    <t>Data Collected on Friday, June 3, 2005</t>
  </si>
  <si>
    <t>KKL</t>
  </si>
  <si>
    <t>RESULTS FROM 4TH GRADE'S GARBAGE AUDIT OF TAPSCOTT CAMPUS</t>
  </si>
  <si>
    <t>thrown out</t>
  </si>
  <si>
    <t>Recyclables currently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</si>
</sst>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5"/>
  <sheetViews>
    <sheetView tabSelected="1" workbookViewId="0" topLeftCell="A33">
      <selection activeCell="A38" sqref="A38:L46"/>
    </sheetView>
  </sheetViews>
  <sheetFormatPr defaultColWidth="9.140625" defaultRowHeight="12.75"/>
  <cols>
    <col min="1" max="1" width="15.7109375" style="0" customWidth="1"/>
  </cols>
  <sheetData>
    <row r="1" spans="1:12" ht="12.75">
      <c r="A1" s="4" t="s">
        <v>58</v>
      </c>
      <c r="G1" s="1"/>
      <c r="H1" s="1"/>
      <c r="I1" s="1"/>
      <c r="J1" s="1"/>
      <c r="K1" s="1"/>
      <c r="L1" s="1"/>
    </row>
    <row r="2" spans="1:12" ht="12.75" customHeight="1">
      <c r="A2" t="s">
        <v>42</v>
      </c>
      <c r="G2" s="1"/>
      <c r="H2" s="1"/>
      <c r="I2" s="1"/>
      <c r="J2" s="1"/>
      <c r="K2" s="1"/>
      <c r="L2" s="1"/>
    </row>
    <row r="3" spans="1:12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4" t="s">
        <v>46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4" t="s">
        <v>27</v>
      </c>
      <c r="B5" s="4"/>
      <c r="C5" s="4" t="s">
        <v>21</v>
      </c>
      <c r="D5" s="4" t="s">
        <v>22</v>
      </c>
      <c r="E5" s="4" t="s">
        <v>28</v>
      </c>
      <c r="F5" s="1"/>
      <c r="G5" s="1"/>
      <c r="H5" s="1"/>
      <c r="I5" s="1"/>
      <c r="J5" s="1"/>
      <c r="K5" s="1"/>
      <c r="L5" s="1"/>
    </row>
    <row r="6" spans="1:12" ht="12.75">
      <c r="A6" s="1" t="s">
        <v>3</v>
      </c>
      <c r="B6" s="1"/>
      <c r="C6" s="3">
        <v>54</v>
      </c>
      <c r="D6" s="3">
        <v>9.72</v>
      </c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4</v>
      </c>
      <c r="B7" s="1"/>
      <c r="C7" s="3">
        <v>5.73</v>
      </c>
      <c r="D7" s="3">
        <v>0</v>
      </c>
      <c r="E7" s="1" t="s">
        <v>33</v>
      </c>
      <c r="F7" s="1"/>
      <c r="G7" s="1"/>
      <c r="H7" s="1"/>
      <c r="I7" s="1"/>
      <c r="J7" s="1"/>
      <c r="K7" s="1"/>
      <c r="L7" s="1"/>
    </row>
    <row r="8" spans="1:12" ht="12.75">
      <c r="A8" s="1" t="s">
        <v>5</v>
      </c>
      <c r="B8" s="1"/>
      <c r="C8" s="3">
        <v>2.54</v>
      </c>
      <c r="D8" s="3">
        <v>0</v>
      </c>
      <c r="E8" s="1"/>
      <c r="F8" s="1"/>
      <c r="G8" s="1"/>
      <c r="H8" s="1"/>
      <c r="I8" s="1"/>
      <c r="J8" s="1"/>
      <c r="K8" s="1"/>
      <c r="L8" s="1"/>
    </row>
    <row r="9" spans="1:12" ht="12.75">
      <c r="A9" s="1" t="s">
        <v>6</v>
      </c>
      <c r="B9" s="1"/>
      <c r="C9" s="3">
        <f>2.4*2.2</f>
        <v>5.28</v>
      </c>
      <c r="D9" s="3">
        <v>0</v>
      </c>
      <c r="E9" s="1"/>
      <c r="F9" s="1"/>
      <c r="G9" s="1"/>
      <c r="H9" s="1"/>
      <c r="I9" s="1"/>
      <c r="J9" s="1"/>
      <c r="K9" s="1"/>
      <c r="L9" s="1"/>
    </row>
    <row r="10" spans="1:12" ht="12.75">
      <c r="A10" s="4" t="s">
        <v>43</v>
      </c>
      <c r="B10" s="4"/>
      <c r="C10" s="5">
        <f>SUM(C6:C9)</f>
        <v>67.55</v>
      </c>
      <c r="D10" s="5">
        <f>SUM(D6:D9)</f>
        <v>9.72</v>
      </c>
      <c r="E10" s="1" t="s">
        <v>38</v>
      </c>
      <c r="F10" s="1"/>
      <c r="G10" s="1"/>
      <c r="H10" s="1"/>
      <c r="I10" s="1"/>
      <c r="J10" s="1"/>
      <c r="K10" s="1"/>
      <c r="L10" s="1"/>
    </row>
    <row r="11" spans="1:12" ht="12.75">
      <c r="A11" s="1" t="s">
        <v>7</v>
      </c>
      <c r="B11" s="1"/>
      <c r="C11" s="3">
        <f>1.961*2.2</f>
        <v>4.3142000000000005</v>
      </c>
      <c r="D11" s="3">
        <f>2.518*2.2</f>
        <v>5.5396</v>
      </c>
      <c r="E11" s="1"/>
      <c r="F11" s="1"/>
      <c r="G11" s="1"/>
      <c r="H11" s="1"/>
      <c r="I11" s="1"/>
      <c r="J11" s="1"/>
      <c r="K11" s="1"/>
      <c r="L11" s="1"/>
    </row>
    <row r="12" spans="1:12" ht="12.75">
      <c r="A12" s="1" t="s">
        <v>8</v>
      </c>
      <c r="B12" s="1"/>
      <c r="C12" s="3">
        <f>0.15*2.2</f>
        <v>0.33</v>
      </c>
      <c r="D12" s="3">
        <f>2.8*2.2</f>
        <v>6.16</v>
      </c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9</v>
      </c>
      <c r="B13" s="1"/>
      <c r="C13" s="3">
        <v>3.74</v>
      </c>
      <c r="D13" s="3">
        <v>0</v>
      </c>
      <c r="E13" s="1"/>
      <c r="F13" s="1"/>
      <c r="G13" s="1"/>
      <c r="H13" s="1"/>
      <c r="I13" s="1"/>
      <c r="J13" s="1"/>
      <c r="K13" s="1"/>
      <c r="L13" s="1"/>
    </row>
    <row r="14" spans="1:12" ht="12.75">
      <c r="A14" s="1" t="s">
        <v>10</v>
      </c>
      <c r="B14" s="1"/>
      <c r="C14" s="3">
        <v>0</v>
      </c>
      <c r="D14" s="3">
        <v>0</v>
      </c>
      <c r="E14" s="1" t="s">
        <v>23</v>
      </c>
      <c r="F14" s="1"/>
      <c r="G14" s="1"/>
      <c r="H14" s="1"/>
      <c r="I14" s="1"/>
      <c r="J14" s="1"/>
      <c r="K14" s="1"/>
      <c r="L14" s="1"/>
    </row>
    <row r="15" spans="1:12" ht="12.75">
      <c r="A15" s="1" t="s">
        <v>11</v>
      </c>
      <c r="B15" s="1"/>
      <c r="C15" s="3">
        <v>1.65</v>
      </c>
      <c r="D15" s="3">
        <v>1.25</v>
      </c>
      <c r="E15" s="1"/>
      <c r="F15" s="1"/>
      <c r="G15" s="1"/>
      <c r="H15" s="1"/>
      <c r="I15" s="1"/>
      <c r="J15" s="1"/>
      <c r="K15" s="1"/>
      <c r="L15" s="1"/>
    </row>
    <row r="16" spans="1:12" ht="12.75">
      <c r="A16" s="1" t="s">
        <v>12</v>
      </c>
      <c r="B16" s="1"/>
      <c r="C16" s="3">
        <v>1.36</v>
      </c>
      <c r="D16" s="3">
        <v>2.2</v>
      </c>
      <c r="E16" s="1"/>
      <c r="F16" s="1"/>
      <c r="G16" s="1"/>
      <c r="H16" s="1"/>
      <c r="I16" s="1"/>
      <c r="J16" s="1"/>
      <c r="K16" s="1"/>
      <c r="L16" s="1"/>
    </row>
    <row r="17" spans="1:12" ht="12.75">
      <c r="A17" s="1" t="s">
        <v>13</v>
      </c>
      <c r="B17" s="1"/>
      <c r="C17" s="3">
        <v>0.33</v>
      </c>
      <c r="D17" s="3">
        <v>2.42</v>
      </c>
      <c r="E17" s="1"/>
      <c r="F17" s="1"/>
      <c r="G17" s="1"/>
      <c r="H17" s="1"/>
      <c r="I17" s="1"/>
      <c r="J17" s="1"/>
      <c r="K17" s="1"/>
      <c r="L17" s="1"/>
    </row>
    <row r="18" spans="1:12" ht="12.75">
      <c r="A18" s="1" t="s">
        <v>20</v>
      </c>
      <c r="B18" s="1"/>
      <c r="C18" s="3">
        <f>0.6*2.2</f>
        <v>1.32</v>
      </c>
      <c r="D18" s="3">
        <f>1.6*2.2</f>
        <v>3.5200000000000005</v>
      </c>
      <c r="E18" s="1"/>
      <c r="F18" s="1"/>
      <c r="G18" s="1"/>
      <c r="H18" s="1"/>
      <c r="I18" s="1"/>
      <c r="J18" s="1"/>
      <c r="K18" s="1"/>
      <c r="L18" s="1"/>
    </row>
    <row r="19" spans="1:12" ht="12.75">
      <c r="A19" s="4" t="s">
        <v>44</v>
      </c>
      <c r="B19" s="4"/>
      <c r="C19" s="5">
        <f>SUM(C11:C18)</f>
        <v>13.0442</v>
      </c>
      <c r="D19" s="5">
        <f>SUM(D11:D18)</f>
        <v>21.0896</v>
      </c>
      <c r="E19" s="1" t="s">
        <v>40</v>
      </c>
      <c r="F19" s="1"/>
      <c r="G19" s="1"/>
      <c r="H19" s="1"/>
      <c r="I19" s="1"/>
      <c r="J19" s="1"/>
      <c r="K19" s="1"/>
      <c r="L19" s="1"/>
    </row>
    <row r="20" spans="1:12" ht="12.75">
      <c r="A20" s="1" t="s">
        <v>14</v>
      </c>
      <c r="B20" s="1"/>
      <c r="C20" s="3">
        <f>0.89*2.2</f>
        <v>1.9580000000000002</v>
      </c>
      <c r="D20" s="3">
        <f>0.42*2.2</f>
        <v>0.924</v>
      </c>
      <c r="E20" s="1"/>
      <c r="F20" s="1"/>
      <c r="G20" s="1"/>
      <c r="H20" s="1"/>
      <c r="I20" s="1"/>
      <c r="J20" s="1"/>
      <c r="K20" s="1"/>
      <c r="L20" s="1"/>
    </row>
    <row r="21" spans="1:12" ht="12.75">
      <c r="A21" s="1" t="s">
        <v>15</v>
      </c>
      <c r="B21" s="1"/>
      <c r="C21" s="3">
        <f>0.2*2.2</f>
        <v>0.44000000000000006</v>
      </c>
      <c r="D21" s="3">
        <f>0.155*2.2</f>
        <v>0.341</v>
      </c>
      <c r="E21" s="1"/>
      <c r="F21" s="1"/>
      <c r="G21" s="1"/>
      <c r="H21" s="1"/>
      <c r="I21" s="1"/>
      <c r="J21" s="1"/>
      <c r="K21" s="1"/>
      <c r="L21" s="1"/>
    </row>
    <row r="22" spans="1:12" ht="12.75">
      <c r="A22" s="1" t="s">
        <v>16</v>
      </c>
      <c r="B22" s="1"/>
      <c r="C22" s="3">
        <f>0.065*2.2</f>
        <v>0.14300000000000002</v>
      </c>
      <c r="D22" s="3">
        <f>2.66*2.2</f>
        <v>5.852000000000001</v>
      </c>
      <c r="E22" s="1"/>
      <c r="F22" s="1"/>
      <c r="G22" s="1"/>
      <c r="H22" s="1"/>
      <c r="I22" s="1"/>
      <c r="J22" s="1"/>
      <c r="K22" s="1"/>
      <c r="L22" s="1"/>
    </row>
    <row r="23" spans="1:12" ht="12.75">
      <c r="A23" s="1" t="s">
        <v>17</v>
      </c>
      <c r="B23" s="1"/>
      <c r="C23" s="3">
        <f>0.1*2.2</f>
        <v>0.22000000000000003</v>
      </c>
      <c r="D23" s="3">
        <f>0.7*2.2</f>
        <v>1.54</v>
      </c>
      <c r="E23" s="1"/>
      <c r="F23" s="1"/>
      <c r="G23" s="1"/>
      <c r="H23" s="1"/>
      <c r="I23" s="1"/>
      <c r="J23" s="1"/>
      <c r="K23" s="1"/>
      <c r="L23" s="1"/>
    </row>
    <row r="24" spans="1:12" ht="12.75">
      <c r="A24" s="1" t="s">
        <v>18</v>
      </c>
      <c r="B24" s="1"/>
      <c r="C24" s="3">
        <f>0.1*2.2</f>
        <v>0.22000000000000003</v>
      </c>
      <c r="D24" s="3">
        <f>1.305*2.2</f>
        <v>2.871</v>
      </c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19</v>
      </c>
      <c r="B25" s="1"/>
      <c r="C25" s="3">
        <f>0.06*2.2</f>
        <v>0.132</v>
      </c>
      <c r="D25" s="3">
        <f>1.3*2.2</f>
        <v>2.8600000000000003</v>
      </c>
      <c r="E25" s="1"/>
      <c r="F25" s="1"/>
      <c r="G25" s="1"/>
      <c r="H25" s="1"/>
      <c r="I25" s="1"/>
      <c r="J25" s="1"/>
      <c r="K25" s="1"/>
      <c r="L25" s="1"/>
    </row>
    <row r="26" spans="1:12" ht="12.75">
      <c r="A26" s="1" t="s">
        <v>24</v>
      </c>
      <c r="B26" s="1"/>
      <c r="C26" s="3">
        <f>0.8*2.2</f>
        <v>1.7600000000000002</v>
      </c>
      <c r="D26" s="3">
        <f>0.2*2.2</f>
        <v>0.44000000000000006</v>
      </c>
      <c r="E26" s="1"/>
      <c r="F26" s="1"/>
      <c r="G26" s="1"/>
      <c r="H26" s="1"/>
      <c r="I26" s="1"/>
      <c r="J26" s="1"/>
      <c r="K26" s="1"/>
      <c r="L26" s="1"/>
    </row>
    <row r="27" spans="1:12" ht="12.75">
      <c r="A27" s="1" t="s">
        <v>25</v>
      </c>
      <c r="B27" s="1"/>
      <c r="C27" s="3">
        <v>0.55</v>
      </c>
      <c r="D27" s="3">
        <v>2.64</v>
      </c>
      <c r="E27" s="1"/>
      <c r="F27" s="1"/>
      <c r="G27" s="1"/>
      <c r="H27" s="1"/>
      <c r="I27" s="1"/>
      <c r="J27" s="1"/>
      <c r="K27" s="1"/>
      <c r="L27" s="1"/>
    </row>
    <row r="28" spans="1:12" ht="12.75">
      <c r="A28" s="4" t="s">
        <v>45</v>
      </c>
      <c r="B28" s="4"/>
      <c r="C28" s="5">
        <f>SUM(C20:C27)</f>
        <v>5.423000000000001</v>
      </c>
      <c r="D28" s="5">
        <f>SUM(D20:D27)</f>
        <v>17.468</v>
      </c>
      <c r="E28" s="1" t="s">
        <v>39</v>
      </c>
      <c r="F28" s="1"/>
      <c r="G28" s="1"/>
      <c r="H28" s="1"/>
      <c r="I28" s="1"/>
      <c r="J28" s="1"/>
      <c r="K28" s="1"/>
      <c r="L28" s="1"/>
    </row>
    <row r="29" spans="1:12" ht="12.75">
      <c r="A29" s="4" t="s">
        <v>26</v>
      </c>
      <c r="B29" s="4"/>
      <c r="C29" s="5">
        <f>C10+C19+C28</f>
        <v>86.0172</v>
      </c>
      <c r="D29" s="5">
        <f>D10+D19+D28</f>
        <v>48.27760000000001</v>
      </c>
      <c r="E29" s="1" t="s">
        <v>37</v>
      </c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4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 t="s">
        <v>0</v>
      </c>
      <c r="B32" s="1"/>
      <c r="C32" s="1"/>
      <c r="D32" s="1"/>
      <c r="E32" s="1">
        <v>51</v>
      </c>
      <c r="G32" s="1"/>
      <c r="H32" s="1"/>
      <c r="I32" s="1"/>
      <c r="J32" s="1"/>
      <c r="K32" s="1"/>
      <c r="L32" s="1"/>
    </row>
    <row r="33" spans="1:12" ht="12.75">
      <c r="A33" s="1" t="s">
        <v>1</v>
      </c>
      <c r="B33" s="1"/>
      <c r="C33" s="1"/>
      <c r="D33" s="1"/>
      <c r="E33" s="1">
        <v>39</v>
      </c>
      <c r="G33" s="1"/>
      <c r="H33" s="1"/>
      <c r="I33" s="1"/>
      <c r="J33" s="1"/>
      <c r="K33" s="1"/>
      <c r="L33" s="1"/>
    </row>
    <row r="34" spans="1:12" ht="12.75">
      <c r="A34" s="1" t="s">
        <v>29</v>
      </c>
      <c r="B34" s="1"/>
      <c r="C34" s="1"/>
      <c r="D34" s="1"/>
      <c r="E34" s="1">
        <v>86.02</v>
      </c>
      <c r="G34" s="1"/>
      <c r="H34" s="1"/>
      <c r="I34" s="1"/>
      <c r="J34" s="1"/>
      <c r="K34" s="1"/>
      <c r="L34" s="1"/>
    </row>
    <row r="35" spans="1:12" ht="12.75">
      <c r="A35" s="1" t="s">
        <v>30</v>
      </c>
      <c r="B35" s="1"/>
      <c r="C35" s="1"/>
      <c r="D35" s="1"/>
      <c r="E35" s="1">
        <v>48.28</v>
      </c>
      <c r="G35" s="1"/>
      <c r="H35" s="1"/>
      <c r="I35" s="1"/>
      <c r="J35" s="1"/>
      <c r="K35" s="1"/>
      <c r="L35" s="1"/>
    </row>
    <row r="36" spans="1:12" ht="12.75">
      <c r="A36" s="1" t="s">
        <v>2</v>
      </c>
      <c r="B36" s="1"/>
      <c r="C36" s="1"/>
      <c r="D36" s="1"/>
      <c r="E36" s="1">
        <v>8</v>
      </c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 t="s">
        <v>55</v>
      </c>
      <c r="G38" s="1"/>
      <c r="H38" s="1"/>
      <c r="I38" s="1"/>
      <c r="J38" s="4" t="s">
        <v>60</v>
      </c>
      <c r="K38" s="1"/>
      <c r="L38" s="1"/>
    </row>
    <row r="39" spans="1:12" ht="12.75">
      <c r="A39" s="1"/>
      <c r="B39" s="1"/>
      <c r="C39" s="1"/>
      <c r="D39" s="1"/>
      <c r="E39" s="1"/>
      <c r="F39" s="6" t="s">
        <v>35</v>
      </c>
      <c r="G39" s="6"/>
      <c r="H39" s="6" t="s">
        <v>36</v>
      </c>
      <c r="I39" s="6"/>
      <c r="J39" s="6" t="s">
        <v>59</v>
      </c>
      <c r="K39" s="6"/>
      <c r="L39" s="1"/>
    </row>
    <row r="40" spans="1:12" ht="12.75">
      <c r="A40" s="4" t="s">
        <v>48</v>
      </c>
      <c r="B40" s="1"/>
      <c r="C40" s="1"/>
      <c r="D40" s="1"/>
      <c r="E40" s="1"/>
      <c r="F40" s="7" t="s">
        <v>34</v>
      </c>
      <c r="G40" s="7" t="s">
        <v>32</v>
      </c>
      <c r="H40" s="7" t="s">
        <v>34</v>
      </c>
      <c r="I40" s="7" t="s">
        <v>32</v>
      </c>
      <c r="J40" s="7" t="s">
        <v>34</v>
      </c>
      <c r="K40" s="7" t="s">
        <v>32</v>
      </c>
      <c r="L40" s="1"/>
    </row>
    <row r="41" spans="1:12" ht="12.75">
      <c r="A41" s="9" t="s">
        <v>54</v>
      </c>
      <c r="B41" s="10"/>
      <c r="C41" s="10"/>
      <c r="D41" s="10"/>
      <c r="E41" s="11"/>
      <c r="F41" s="18">
        <v>86.02</v>
      </c>
      <c r="G41" s="18"/>
      <c r="H41" s="18">
        <v>48.28</v>
      </c>
      <c r="I41" s="18"/>
      <c r="J41" s="18">
        <v>8</v>
      </c>
      <c r="K41" s="19"/>
      <c r="L41" s="1"/>
    </row>
    <row r="42" spans="1:12" ht="12.75">
      <c r="A42" s="12" t="s">
        <v>50</v>
      </c>
      <c r="B42" s="13"/>
      <c r="C42" s="13"/>
      <c r="D42" s="13"/>
      <c r="E42" s="14"/>
      <c r="F42" s="18">
        <f>5*E34</f>
        <v>430.09999999999997</v>
      </c>
      <c r="G42" s="18"/>
      <c r="H42" s="18">
        <f>E35*5</f>
        <v>241.4</v>
      </c>
      <c r="I42" s="18"/>
      <c r="J42" s="18">
        <f>5*E36</f>
        <v>40</v>
      </c>
      <c r="K42" s="18"/>
      <c r="L42" s="1"/>
    </row>
    <row r="43" spans="1:12" ht="12.75">
      <c r="A43" s="12" t="s">
        <v>51</v>
      </c>
      <c r="B43" s="13"/>
      <c r="C43" s="13"/>
      <c r="D43" s="13"/>
      <c r="E43" s="14"/>
      <c r="F43" s="18">
        <f>20*E34</f>
        <v>1720.3999999999999</v>
      </c>
      <c r="G43" s="18"/>
      <c r="H43" s="18">
        <f>20*E35</f>
        <v>965.6</v>
      </c>
      <c r="I43" s="18"/>
      <c r="J43" s="18">
        <f>20*E36</f>
        <v>160</v>
      </c>
      <c r="K43" s="18"/>
      <c r="L43" s="1"/>
    </row>
    <row r="44" spans="1:12" ht="12.75">
      <c r="A44" s="12" t="s">
        <v>52</v>
      </c>
      <c r="B44" s="13"/>
      <c r="C44" s="13"/>
      <c r="D44" s="13"/>
      <c r="E44" s="14"/>
      <c r="F44" s="18">
        <f>180*E34</f>
        <v>15483.599999999999</v>
      </c>
      <c r="G44" s="8">
        <f>F44/2000</f>
        <v>7.7418</v>
      </c>
      <c r="H44" s="18">
        <f>180*E35</f>
        <v>8690.4</v>
      </c>
      <c r="I44" s="8">
        <f>H44/2000</f>
        <v>4.3452</v>
      </c>
      <c r="J44" s="18">
        <f>180*E36</f>
        <v>1440</v>
      </c>
      <c r="K44" s="8">
        <f>J44/2000</f>
        <v>0.72</v>
      </c>
      <c r="L44" s="1"/>
    </row>
    <row r="45" spans="1:12" ht="12.75">
      <c r="A45" s="15" t="s">
        <v>53</v>
      </c>
      <c r="B45" s="16"/>
      <c r="C45" s="16"/>
      <c r="D45" s="16"/>
      <c r="E45" s="17"/>
      <c r="F45" s="18">
        <f>2*F44</f>
        <v>30967.199999999997</v>
      </c>
      <c r="G45" s="8">
        <f>2*G44</f>
        <v>15.4836</v>
      </c>
      <c r="H45" s="18">
        <f>2*H44</f>
        <v>17380.8</v>
      </c>
      <c r="I45" s="8">
        <f>I44*2</f>
        <v>8.6904</v>
      </c>
      <c r="J45" s="18">
        <f>J44*2</f>
        <v>2880</v>
      </c>
      <c r="K45" s="8">
        <f>K44*2</f>
        <v>1.44</v>
      </c>
      <c r="L45" s="1"/>
    </row>
    <row r="46" spans="1:12" ht="12.75">
      <c r="A46" s="1" t="s">
        <v>49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</sheetData>
  <printOptions/>
  <pageMargins left="0.75" right="0.75" top="0.75" bottom="0.75" header="0.5" footer="0.5"/>
  <pageSetup fitToHeight="1" fitToWidth="1" horizontalDpi="300" verticalDpi="3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A1">
      <selection activeCell="A20" sqref="A20"/>
    </sheetView>
  </sheetViews>
  <sheetFormatPr defaultColWidth="9.140625" defaultRowHeight="12.75"/>
  <sheetData>
    <row r="1" spans="1:12" ht="12.75">
      <c r="A1" s="4" t="s">
        <v>41</v>
      </c>
      <c r="G1" s="1"/>
      <c r="H1" s="1"/>
      <c r="I1" s="1"/>
      <c r="J1" s="1"/>
      <c r="K1" s="1"/>
      <c r="L1" s="1"/>
    </row>
    <row r="2" spans="1:12" ht="12.75">
      <c r="A2" t="s">
        <v>56</v>
      </c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4" t="s">
        <v>46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4" t="s">
        <v>27</v>
      </c>
      <c r="B5" s="4"/>
      <c r="C5" s="4" t="s">
        <v>21</v>
      </c>
      <c r="D5" s="4" t="s">
        <v>22</v>
      </c>
      <c r="E5" s="4" t="s">
        <v>28</v>
      </c>
      <c r="F5" s="1"/>
      <c r="G5" s="1"/>
      <c r="H5" s="1"/>
      <c r="I5" s="1"/>
      <c r="J5" s="1"/>
      <c r="K5" s="1"/>
      <c r="L5" s="1"/>
    </row>
    <row r="6" spans="1:12" ht="12.75">
      <c r="A6" s="1" t="s">
        <v>3</v>
      </c>
      <c r="B6" s="1"/>
      <c r="C6" s="3"/>
      <c r="D6" s="3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4</v>
      </c>
      <c r="B7" s="1"/>
      <c r="C7" s="3"/>
      <c r="D7" s="3"/>
      <c r="E7" s="1"/>
      <c r="F7" s="1"/>
      <c r="G7" s="1"/>
      <c r="H7" s="1"/>
      <c r="I7" s="1"/>
      <c r="J7" s="1"/>
      <c r="K7" s="1"/>
      <c r="L7" s="1"/>
    </row>
    <row r="8" spans="1:12" ht="12.75">
      <c r="A8" s="1" t="s">
        <v>5</v>
      </c>
      <c r="B8" s="1"/>
      <c r="C8" s="3"/>
      <c r="D8" s="3"/>
      <c r="E8" s="1"/>
      <c r="F8" s="1"/>
      <c r="G8" s="1"/>
      <c r="H8" s="1"/>
      <c r="I8" s="1"/>
      <c r="J8" s="1"/>
      <c r="K8" s="1"/>
      <c r="L8" s="1"/>
    </row>
    <row r="9" spans="1:12" ht="12.75">
      <c r="A9" s="1" t="s">
        <v>6</v>
      </c>
      <c r="B9" s="1"/>
      <c r="C9" s="3"/>
      <c r="D9" s="3"/>
      <c r="E9" s="1"/>
      <c r="F9" s="1"/>
      <c r="G9" s="1"/>
      <c r="H9" s="1"/>
      <c r="I9" s="1"/>
      <c r="J9" s="1"/>
      <c r="K9" s="1"/>
      <c r="L9" s="1"/>
    </row>
    <row r="10" spans="1:12" ht="12.75">
      <c r="A10" s="4" t="s">
        <v>43</v>
      </c>
      <c r="B10" s="4"/>
      <c r="C10" s="5">
        <f>SUM(C6:C9)</f>
        <v>0</v>
      </c>
      <c r="D10" s="5">
        <f>SUM(D6:D9)</f>
        <v>0</v>
      </c>
      <c r="E10" s="1"/>
      <c r="F10" s="1"/>
      <c r="G10" s="1"/>
      <c r="H10" s="1"/>
      <c r="I10" s="1"/>
      <c r="J10" s="1"/>
      <c r="K10" s="1"/>
      <c r="L10" s="1"/>
    </row>
    <row r="11" spans="1:12" ht="12.75">
      <c r="A11" s="1" t="s">
        <v>7</v>
      </c>
      <c r="B11" s="1"/>
      <c r="C11" s="3"/>
      <c r="D11" s="3"/>
      <c r="E11" s="1"/>
      <c r="F11" s="1"/>
      <c r="G11" s="1"/>
      <c r="H11" s="1"/>
      <c r="I11" s="1"/>
      <c r="J11" s="1"/>
      <c r="K11" s="1"/>
      <c r="L11" s="1"/>
    </row>
    <row r="12" spans="1:12" ht="12.75">
      <c r="A12" s="1" t="s">
        <v>8</v>
      </c>
      <c r="B12" s="1"/>
      <c r="C12" s="3"/>
      <c r="D12" s="3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9</v>
      </c>
      <c r="B13" s="1"/>
      <c r="C13" s="3"/>
      <c r="D13" s="3"/>
      <c r="E13" s="1"/>
      <c r="F13" s="1"/>
      <c r="G13" s="1"/>
      <c r="H13" s="1"/>
      <c r="I13" s="1"/>
      <c r="J13" s="1"/>
      <c r="K13" s="1"/>
      <c r="L13" s="1"/>
    </row>
    <row r="14" spans="1:12" ht="12.75">
      <c r="A14" s="1" t="s">
        <v>10</v>
      </c>
      <c r="B14" s="1"/>
      <c r="C14" s="3"/>
      <c r="D14" s="3"/>
      <c r="E14" s="1"/>
      <c r="F14" s="1"/>
      <c r="G14" s="1"/>
      <c r="H14" s="1"/>
      <c r="I14" s="1"/>
      <c r="J14" s="1"/>
      <c r="K14" s="1"/>
      <c r="L14" s="1"/>
    </row>
    <row r="15" spans="1:12" ht="12.75">
      <c r="A15" s="1" t="s">
        <v>11</v>
      </c>
      <c r="B15" s="1"/>
      <c r="C15" s="3"/>
      <c r="D15" s="3"/>
      <c r="E15" s="1"/>
      <c r="F15" s="1"/>
      <c r="G15" s="1"/>
      <c r="H15" s="1"/>
      <c r="I15" s="1"/>
      <c r="J15" s="1"/>
      <c r="K15" s="1"/>
      <c r="L15" s="1"/>
    </row>
    <row r="16" spans="1:12" ht="12.75">
      <c r="A16" s="1" t="s">
        <v>12</v>
      </c>
      <c r="B16" s="1"/>
      <c r="C16" s="3"/>
      <c r="D16" s="3"/>
      <c r="E16" s="1"/>
      <c r="F16" s="1"/>
      <c r="G16" s="1"/>
      <c r="H16" s="1"/>
      <c r="I16" s="1"/>
      <c r="J16" s="1"/>
      <c r="K16" s="1"/>
      <c r="L16" s="1"/>
    </row>
    <row r="17" spans="1:12" ht="12.75">
      <c r="A17" s="1" t="s">
        <v>13</v>
      </c>
      <c r="B17" s="1"/>
      <c r="C17" s="3"/>
      <c r="D17" s="3"/>
      <c r="E17" s="1"/>
      <c r="F17" s="1"/>
      <c r="G17" s="1"/>
      <c r="H17" s="1"/>
      <c r="I17" s="1"/>
      <c r="J17" s="1"/>
      <c r="K17" s="1"/>
      <c r="L17" s="1"/>
    </row>
    <row r="18" spans="1:12" ht="12.75">
      <c r="A18" s="1" t="s">
        <v>20</v>
      </c>
      <c r="B18" s="1"/>
      <c r="C18" s="3"/>
      <c r="D18" s="3"/>
      <c r="E18" s="1"/>
      <c r="F18" s="1"/>
      <c r="G18" s="1"/>
      <c r="H18" s="1"/>
      <c r="I18" s="1"/>
      <c r="J18" s="1"/>
      <c r="K18" s="1"/>
      <c r="L18" s="1"/>
    </row>
    <row r="19" spans="1:12" ht="12.75">
      <c r="A19" s="4" t="s">
        <v>44</v>
      </c>
      <c r="B19" s="4"/>
      <c r="C19" s="5">
        <f>SUM(C11:C18)</f>
        <v>0</v>
      </c>
      <c r="D19" s="5">
        <f>SUM(D11:D18)</f>
        <v>0</v>
      </c>
      <c r="E19" s="1"/>
      <c r="F19" s="1"/>
      <c r="G19" s="1"/>
      <c r="H19" s="1"/>
      <c r="I19" s="1"/>
      <c r="J19" s="1"/>
      <c r="K19" s="1"/>
      <c r="L19" s="1"/>
    </row>
    <row r="20" spans="1:12" ht="12.75">
      <c r="A20" s="1" t="s">
        <v>57</v>
      </c>
      <c r="B20" s="1"/>
      <c r="C20" s="3"/>
      <c r="D20" s="3"/>
      <c r="E20" s="1"/>
      <c r="F20" s="1"/>
      <c r="G20" s="1"/>
      <c r="H20" s="1"/>
      <c r="I20" s="1"/>
      <c r="J20" s="1"/>
      <c r="K20" s="1"/>
      <c r="L20" s="1"/>
    </row>
    <row r="21" spans="1:12" ht="12.75">
      <c r="A21" s="1" t="s">
        <v>15</v>
      </c>
      <c r="B21" s="1"/>
      <c r="C21" s="3"/>
      <c r="D21" s="3"/>
      <c r="E21" s="1"/>
      <c r="F21" s="1"/>
      <c r="G21" s="1"/>
      <c r="H21" s="1"/>
      <c r="I21" s="1"/>
      <c r="J21" s="1"/>
      <c r="K21" s="1"/>
      <c r="L21" s="1"/>
    </row>
    <row r="22" spans="1:12" ht="12.75">
      <c r="A22" s="1" t="s">
        <v>16</v>
      </c>
      <c r="B22" s="1"/>
      <c r="C22" s="3"/>
      <c r="D22" s="3"/>
      <c r="E22" s="1"/>
      <c r="F22" s="1"/>
      <c r="G22" s="1"/>
      <c r="H22" s="1"/>
      <c r="I22" s="1"/>
      <c r="J22" s="1"/>
      <c r="K22" s="1"/>
      <c r="L22" s="1"/>
    </row>
    <row r="23" spans="1:12" ht="12.75">
      <c r="A23" s="1" t="s">
        <v>17</v>
      </c>
      <c r="B23" s="1"/>
      <c r="C23" s="3"/>
      <c r="D23" s="3"/>
      <c r="E23" s="1"/>
      <c r="F23" s="1"/>
      <c r="G23" s="1"/>
      <c r="H23" s="1"/>
      <c r="I23" s="1"/>
      <c r="J23" s="1"/>
      <c r="K23" s="1"/>
      <c r="L23" s="1"/>
    </row>
    <row r="24" spans="1:12" ht="12.75">
      <c r="A24" s="1" t="s">
        <v>18</v>
      </c>
      <c r="B24" s="1"/>
      <c r="C24" s="3"/>
      <c r="D24" s="3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19</v>
      </c>
      <c r="B25" s="1"/>
      <c r="C25" s="3"/>
      <c r="D25" s="3"/>
      <c r="E25" s="1"/>
      <c r="F25" s="1"/>
      <c r="G25" s="1"/>
      <c r="H25" s="1"/>
      <c r="I25" s="1"/>
      <c r="J25" s="1"/>
      <c r="K25" s="1"/>
      <c r="L25" s="1"/>
    </row>
    <row r="26" spans="1:12" ht="12.75">
      <c r="A26" s="1" t="s">
        <v>24</v>
      </c>
      <c r="B26" s="1"/>
      <c r="C26" s="3"/>
      <c r="D26" s="3"/>
      <c r="E26" s="1"/>
      <c r="F26" s="1"/>
      <c r="G26" s="1"/>
      <c r="H26" s="1"/>
      <c r="I26" s="1"/>
      <c r="J26" s="1"/>
      <c r="K26" s="1"/>
      <c r="L26" s="1"/>
    </row>
    <row r="27" spans="1:12" ht="12.75">
      <c r="A27" s="1" t="s">
        <v>25</v>
      </c>
      <c r="B27" s="1"/>
      <c r="C27" s="3"/>
      <c r="D27" s="3"/>
      <c r="E27" s="1"/>
      <c r="F27" s="1"/>
      <c r="G27" s="1"/>
      <c r="H27" s="1"/>
      <c r="I27" s="1"/>
      <c r="J27" s="1"/>
      <c r="K27" s="1"/>
      <c r="L27" s="1"/>
    </row>
    <row r="28" spans="1:12" ht="12.75">
      <c r="A28" s="4" t="s">
        <v>45</v>
      </c>
      <c r="B28" s="4"/>
      <c r="C28" s="5">
        <f>SUM(C20:C27)</f>
        <v>0</v>
      </c>
      <c r="D28" s="5">
        <f>SUM(D20:D27)</f>
        <v>0</v>
      </c>
      <c r="E28" s="1"/>
      <c r="F28" s="1"/>
      <c r="G28" s="1"/>
      <c r="H28" s="1"/>
      <c r="I28" s="1"/>
      <c r="J28" s="1"/>
      <c r="K28" s="1"/>
      <c r="L28" s="1"/>
    </row>
    <row r="29" spans="1:12" ht="12.75">
      <c r="A29" s="4" t="s">
        <v>26</v>
      </c>
      <c r="B29" s="4"/>
      <c r="C29" s="5">
        <f>C10+C19+C28</f>
        <v>0</v>
      </c>
      <c r="D29" s="5">
        <f>D10+D19+D28</f>
        <v>0</v>
      </c>
      <c r="E29" s="1" t="s">
        <v>37</v>
      </c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4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 t="s">
        <v>0</v>
      </c>
      <c r="B32" s="1"/>
      <c r="C32" s="1"/>
      <c r="D32" s="1"/>
      <c r="E32" s="1"/>
      <c r="G32" s="1"/>
      <c r="H32" s="1"/>
      <c r="I32" s="1"/>
      <c r="J32" s="1"/>
      <c r="K32" s="1"/>
      <c r="L32" s="1"/>
    </row>
    <row r="33" spans="1:12" ht="12.75">
      <c r="A33" s="1" t="s">
        <v>1</v>
      </c>
      <c r="B33" s="1"/>
      <c r="C33" s="1"/>
      <c r="D33" s="1"/>
      <c r="E33" s="1"/>
      <c r="G33" s="1"/>
      <c r="H33" s="1"/>
      <c r="I33" s="1"/>
      <c r="J33" s="1"/>
      <c r="K33" s="1"/>
      <c r="L33" s="1"/>
    </row>
    <row r="34" spans="1:12" ht="12.75">
      <c r="A34" s="1" t="s">
        <v>29</v>
      </c>
      <c r="B34" s="1"/>
      <c r="C34" s="1"/>
      <c r="D34" s="1"/>
      <c r="E34" s="1"/>
      <c r="G34" s="1"/>
      <c r="H34" s="1"/>
      <c r="I34" s="1"/>
      <c r="J34" s="1"/>
      <c r="K34" s="1"/>
      <c r="L34" s="1"/>
    </row>
    <row r="35" spans="1:12" ht="12.75">
      <c r="A35" s="1" t="s">
        <v>30</v>
      </c>
      <c r="B35" s="1"/>
      <c r="C35" s="1"/>
      <c r="D35" s="1"/>
      <c r="E35" s="1"/>
      <c r="G35" s="1"/>
      <c r="H35" s="1"/>
      <c r="I35" s="1"/>
      <c r="J35" s="1"/>
      <c r="K35" s="1"/>
      <c r="L35" s="1"/>
    </row>
    <row r="36" spans="1:12" ht="12.75">
      <c r="A36" s="1" t="s">
        <v>2</v>
      </c>
      <c r="B36" s="1"/>
      <c r="C36" s="1"/>
      <c r="D36" s="1"/>
      <c r="E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 t="s">
        <v>55</v>
      </c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4" t="s">
        <v>35</v>
      </c>
      <c r="G39" s="4"/>
      <c r="H39" s="4" t="s">
        <v>36</v>
      </c>
      <c r="I39" s="4"/>
      <c r="J39" s="4" t="s">
        <v>31</v>
      </c>
      <c r="K39" s="4"/>
      <c r="L39" s="1"/>
    </row>
    <row r="40" spans="1:12" ht="12.75">
      <c r="A40" s="4" t="s">
        <v>48</v>
      </c>
      <c r="B40" s="1"/>
      <c r="C40" s="1"/>
      <c r="D40" s="1"/>
      <c r="E40" s="1"/>
      <c r="F40" s="4" t="s">
        <v>34</v>
      </c>
      <c r="G40" s="4" t="s">
        <v>32</v>
      </c>
      <c r="H40" s="4" t="s">
        <v>34</v>
      </c>
      <c r="I40" s="4" t="s">
        <v>32</v>
      </c>
      <c r="J40" s="4" t="s">
        <v>34</v>
      </c>
      <c r="K40" s="4" t="s">
        <v>32</v>
      </c>
      <c r="L40" s="1"/>
    </row>
    <row r="41" spans="1:12" ht="12.75">
      <c r="A41" s="1" t="s">
        <v>54</v>
      </c>
      <c r="B41" s="1"/>
      <c r="C41" s="1"/>
      <c r="D41" s="1"/>
      <c r="E41" s="1"/>
      <c r="F41" s="1"/>
      <c r="G41" s="1"/>
      <c r="H41" s="1"/>
      <c r="I41" s="1"/>
      <c r="J41" s="1"/>
      <c r="K41" s="4"/>
      <c r="L41" s="1"/>
    </row>
    <row r="42" spans="1:12" ht="12.75">
      <c r="A42" s="1" t="s">
        <v>50</v>
      </c>
      <c r="B42" s="1"/>
      <c r="C42" s="1"/>
      <c r="D42" s="1"/>
      <c r="E42" s="1"/>
      <c r="F42" s="2">
        <f>5*E34</f>
        <v>0</v>
      </c>
      <c r="G42" s="2"/>
      <c r="H42" s="2">
        <f>E35*5</f>
        <v>0</v>
      </c>
      <c r="I42" s="2"/>
      <c r="J42" s="2">
        <f>5*E36</f>
        <v>0</v>
      </c>
      <c r="K42" s="2"/>
      <c r="L42" s="1"/>
    </row>
    <row r="43" spans="1:12" ht="12.75">
      <c r="A43" s="1" t="s">
        <v>51</v>
      </c>
      <c r="B43" s="1"/>
      <c r="C43" s="1"/>
      <c r="D43" s="1"/>
      <c r="E43" s="1"/>
      <c r="F43" s="2">
        <f>20*E34</f>
        <v>0</v>
      </c>
      <c r="G43" s="2"/>
      <c r="H43" s="2">
        <f>20*E35</f>
        <v>0</v>
      </c>
      <c r="I43" s="2"/>
      <c r="J43" s="2">
        <f>20*E36</f>
        <v>0</v>
      </c>
      <c r="K43" s="2"/>
      <c r="L43" s="1"/>
    </row>
    <row r="44" spans="1:12" ht="12.75">
      <c r="A44" s="1" t="s">
        <v>52</v>
      </c>
      <c r="B44" s="1"/>
      <c r="C44" s="1"/>
      <c r="D44" s="1"/>
      <c r="E44" s="1"/>
      <c r="F44" s="2">
        <f>180*E34</f>
        <v>0</v>
      </c>
      <c r="G44" s="2">
        <f>F44/2000</f>
        <v>0</v>
      </c>
      <c r="H44" s="2">
        <f>180*E35</f>
        <v>0</v>
      </c>
      <c r="I44" s="2">
        <f>H44/2000</f>
        <v>0</v>
      </c>
      <c r="J44" s="2">
        <f>180*E36</f>
        <v>0</v>
      </c>
      <c r="K44" s="2">
        <f>J44/2000</f>
        <v>0</v>
      </c>
      <c r="L44" s="1"/>
    </row>
    <row r="45" spans="1:12" ht="12.75">
      <c r="A45" s="1" t="s">
        <v>53</v>
      </c>
      <c r="B45" s="1"/>
      <c r="C45" s="1"/>
      <c r="D45" s="1"/>
      <c r="E45" s="1"/>
      <c r="F45" s="2">
        <f>2*F44</f>
        <v>0</v>
      </c>
      <c r="G45" s="2">
        <f>2*G44</f>
        <v>0</v>
      </c>
      <c r="H45" s="2">
        <f>2*H44</f>
        <v>0</v>
      </c>
      <c r="I45" s="2">
        <f>I44*2</f>
        <v>0</v>
      </c>
      <c r="J45" s="2">
        <f>J44*2</f>
        <v>0</v>
      </c>
      <c r="K45" s="2">
        <f>K44*2</f>
        <v>0</v>
      </c>
      <c r="L45" s="1"/>
    </row>
    <row r="46" spans="1:12" ht="12.75">
      <c r="A46" s="1" t="s">
        <v>49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</sheetData>
  <printOptions/>
  <pageMargins left="0.75" right="0.75" top="1" bottom="1" header="0.5" footer="0.5"/>
  <pageSetup fitToHeight="1" fitToWidth="1" horizontalDpi="300" verticalDpi="3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Dawson</dc:creator>
  <cp:keywords/>
  <dc:description/>
  <cp:lastModifiedBy>Adam Dawson</cp:lastModifiedBy>
  <cp:lastPrinted>2005-06-06T04:51:09Z</cp:lastPrinted>
  <dcterms:created xsi:type="dcterms:W3CDTF">2005-02-01T20:30:45Z</dcterms:created>
  <dcterms:modified xsi:type="dcterms:W3CDTF">2006-01-12T05:03:46Z</dcterms:modified>
  <cp:category/>
  <cp:version/>
  <cp:contentType/>
  <cp:contentStatus/>
</cp:coreProperties>
</file>